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chenkovaOV\Desktop\Проект решения\"/>
    </mc:Choice>
  </mc:AlternateContent>
  <bookViews>
    <workbookView xWindow="0" yWindow="0" windowWidth="28770" windowHeight="11550"/>
  </bookViews>
  <sheets>
    <sheet name="2023" sheetId="1" r:id="rId1"/>
  </sheets>
  <definedNames>
    <definedName name="_xlnm.Print_Titles" localSheetId="0">'2023'!$15:$15</definedName>
    <definedName name="_xlnm.Print_Area" localSheetId="0">'2023'!$A$1:$C$151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C118" i="1" l="1"/>
  <c r="C120" i="1"/>
  <c r="C107" i="1"/>
  <c r="C19" i="1" l="1"/>
  <c r="C47" i="1" l="1"/>
  <c r="C100" i="1" l="1"/>
  <c r="C99" i="1"/>
  <c r="C97" i="1"/>
  <c r="C96" i="1"/>
  <c r="C95" i="1"/>
  <c r="C90" i="1"/>
  <c r="C89" i="1"/>
  <c r="C117" i="1" l="1"/>
  <c r="C126" i="1" l="1"/>
  <c r="C144" i="1" l="1"/>
  <c r="C141" i="1"/>
  <c r="C136" i="1"/>
  <c r="C130" i="1" l="1"/>
  <c r="C122" i="1" l="1"/>
  <c r="C149" i="1" l="1"/>
  <c r="C133" i="1" l="1"/>
  <c r="C124" i="1" s="1"/>
  <c r="C91" i="1" l="1"/>
  <c r="C135" i="1" l="1"/>
  <c r="C101" i="1" l="1"/>
  <c r="C87" i="1" s="1"/>
  <c r="C41" i="1" l="1"/>
  <c r="C18" i="1" l="1"/>
  <c r="C142" i="1" l="1"/>
  <c r="C116" i="1"/>
  <c r="C114" i="1"/>
  <c r="C111" i="1"/>
  <c r="C104" i="1"/>
  <c r="C102" i="1"/>
  <c r="C84" i="1"/>
  <c r="C82" i="1"/>
  <c r="C80" i="1"/>
  <c r="C77" i="1"/>
  <c r="C76" i="1" s="1"/>
  <c r="C71" i="1"/>
  <c r="C70" i="1" s="1"/>
  <c r="C67" i="1"/>
  <c r="C65" i="1"/>
  <c r="C57" i="1"/>
  <c r="C52" i="1"/>
  <c r="C49" i="1" s="1"/>
  <c r="C50" i="1"/>
  <c r="C46" i="1"/>
  <c r="C43" i="1"/>
  <c r="C38" i="1"/>
  <c r="C36" i="1"/>
  <c r="C33" i="1"/>
  <c r="C27" i="1"/>
  <c r="C86" i="1" l="1"/>
  <c r="C113" i="1"/>
  <c r="C119" i="1"/>
  <c r="C40" i="1"/>
  <c r="C32" i="1"/>
  <c r="C79" i="1"/>
  <c r="C56" i="1"/>
  <c r="C17" i="1" l="1"/>
  <c r="C55" i="1"/>
  <c r="C16" i="1" l="1"/>
  <c r="C151" i="1" s="1"/>
</calcChain>
</file>

<file path=xl/sharedStrings.xml><?xml version="1.0" encoding="utf-8"?>
<sst xmlns="http://schemas.openxmlformats.org/spreadsheetml/2006/main" count="283" uniqueCount="279">
  <si>
    <t>Приложение 1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</si>
  <si>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</si>
  <si>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</si>
  <si>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</si>
  <si>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</si>
  <si>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</si>
  <si>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</si>
  <si>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</si>
  <si>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</si>
  <si>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</si>
  <si>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</si>
  <si>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</si>
  <si>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</si>
  <si>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</si>
  <si>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</si>
  <si>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</si>
  <si>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</si>
  <si>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</si>
  <si>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</si>
  <si>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</si>
  <si>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</si>
  <si>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</si>
  <si>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</si>
  <si>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</si>
  <si>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</si>
  <si>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</si>
  <si>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</si>
  <si>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</si>
  <si>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</si>
  <si>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</si>
  <si>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</si>
  <si>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</si>
  <si>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</si>
  <si>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</si>
  <si>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</si>
  <si>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</si>
  <si>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</si>
  <si>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</si>
  <si>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</si>
  <si>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</si>
  <si>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</si>
  <si>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</si>
  <si>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</si>
  <si>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</si>
  <si>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</si>
  <si>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</si>
  <si>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</si>
  <si>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</si>
  <si>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</si>
  <si>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</si>
  <si>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</si>
  <si>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</si>
  <si>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</si>
  <si>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</si>
  <si>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</si>
  <si>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</si>
  <si>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</si>
  <si>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</si>
  <si>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</si>
  <si>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</si>
  <si>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</si>
  <si>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</si>
  <si>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</si>
  <si>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</si>
  <si>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</si>
  <si>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</si>
  <si>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</si>
  <si>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</si>
  <si>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</si>
  <si>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</si>
  <si>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</si>
  <si>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</si>
  <si>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</si>
  <si>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</si>
  <si>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</si>
  <si>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</si>
  <si>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</si>
  <si>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</si>
  <si>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</si>
  <si>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</si>
  <si>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</si>
  <si>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</si>
  <si>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</si>
  <si>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</si>
  <si>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</si>
  <si>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</si>
  <si>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</si>
  <si>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</si>
  <si>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</si>
  <si>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</si>
  <si>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</si>
  <si>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</si>
  <si>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</si>
  <si>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</si>
  <si>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</si>
  <si>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</si>
  <si>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</si>
  <si>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</si>
  <si>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</si>
  <si>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</si>
  <si>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</si>
  <si>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</si>
  <si>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</si>
  <si>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</si>
  <si>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</si>
  <si>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</si>
  <si>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</si>
  <si>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</si>
  <si>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</si>
  <si>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</si>
  <si>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</si>
  <si>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</si>
  <si>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</si>
  <si>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</si>
  <si>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</si>
  <si>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</si>
  <si>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</si>
  <si>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</si>
  <si>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</si>
  <si>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</si>
  <si>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</si>
  <si>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</si>
  <si>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</si>
  <si>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</si>
  <si>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</si>
  <si>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</si>
  <si>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</si>
  <si>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</si>
  <si>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</si>
  <si>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</si>
  <si>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</si>
  <si>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</si>
  <si>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</si>
  <si>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</si>
  <si>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</si>
  <si>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</si>
  <si>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</si>
  <si>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</si>
  <si>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</si>
  <si>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</si>
  <si>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</si>
  <si>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</si>
  <si>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</si>
  <si>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</si>
  <si>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</si>
  <si>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</si>
  <si>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</si>
  <si>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</si>
  <si>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</si>
  <si>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</si>
  <si>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</si>
  <si>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</si>
  <si>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</si>
  <si>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</si>
  <si>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</si>
  <si>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</si>
  <si>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</si>
  <si>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</si>
  <si>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</si>
  <si>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</si>
  <si>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</si>
  <si>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</si>
  <si>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</si>
  <si>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</si>
  <si>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</si>
  <si>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</si>
  <si>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</si>
  <si>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</si>
  <si>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</si>
  <si>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</si>
  <si>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</si>
  <si>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</si>
  <si>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</si>
  <si>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</si>
  <si>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</si>
  <si>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</si>
  <si>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</si>
  <si>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</si>
  <si>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</si>
  <si>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</si>
  <si>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</si>
  <si>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</si>
  <si>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</si>
  <si>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</si>
  <si>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</si>
  <si>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</si>
  <si>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</si>
  <si>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</si>
  <si>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</si>
  <si>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</si>
  <si>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на поддержку мер по обеспечению сбалансированности бюджетов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</si>
  <si>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</si>
  <si>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</si>
  <si>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</si>
  <si>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</si>
  <si>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</si>
  <si>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</si>
  <si>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</si>
  <si>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</si>
  <si>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</si>
  <si>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</si>
  <si>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</si>
  <si>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</si>
  <si>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</si>
  <si>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</si>
  <si>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</si>
  <si>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</si>
  <si>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</si>
  <si>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</si>
  <si>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</si>
  <si>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</si>
  <si>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</si>
  <si>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</si>
  <si>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</si>
  <si>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</si>
  <si>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</si>
  <si>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</si>
  <si>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</si>
  <si>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</si>
  <si>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</si>
  <si>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</si>
  <si>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</si>
  <si>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</si>
  <si>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</si>
  <si>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</si>
  <si>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</si>
  <si>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 xml:space="preserve">Доходы бюджета города Когалыма по видам доходов классификации доходов бюджетов 
 на 2023 год </t>
  </si>
  <si>
    <t>000 2 02 25520 04 0000 150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</si>
  <si>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</si>
  <si>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</si>
  <si>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</si>
  <si>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</si>
  <si>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</si>
  <si>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</si>
  <si>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</si>
  <si>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</si>
  <si>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</si>
  <si>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000 2 02 35176 04 0000 150</t>
  </si>
  <si>
    <t>Субвенции бюджетам городских округов на осуществление полномочий по обеспечению жильём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</si>
  <si>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</si>
  <si>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</si>
  <si>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</si>
  <si>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</si>
  <si>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</si>
  <si>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</si>
  <si>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</si>
  <si>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</si>
  <si>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</si>
  <si>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</si>
  <si>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</si>
  <si>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</si>
  <si>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</si>
  <si>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от 14.12.2022 №199-ГД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</si>
  <si>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</si>
  <si>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</si>
  <si>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000 2 02 20041 04 0000 150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</si>
  <si>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</si>
  <si>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000 2 02 20300 04 0000 150</t>
  </si>
  <si>
    <t>Прочие безвозмездные поступления от государственных (муниципальных) организаций в бюджеты городских округов</t>
  </si>
  <si>
    <t>000 2 03 04099 04 0000 150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</si>
  <si>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</si>
  <si>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000 2 07 04010 04 0000 150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</si>
  <si>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</si>
  <si>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 от долевого участия в организации, полученных в виде дивидендов) </t>
  </si>
  <si>
    <t>000 1 14 02000 00 0000 000</t>
  </si>
  <si>
    <t>000 1 16 07000 00 0000 140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</si>
  <si>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</si>
  <si>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</si>
  <si>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Инициативные платежи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</si>
  <si>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</si>
  <si>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</si>
  <si>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</si>
  <si>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</si>
  <si>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000 1 16 10120 04 0000 140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</si>
  <si>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</si>
  <si>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000 2 02 19999 04 0000 150</t>
  </si>
  <si>
    <t>Прочие дотации бюджетам городских округов</t>
  </si>
  <si>
    <t>000 2 18 04030 04 0000 150</t>
  </si>
  <si>
    <t>Доходы бюджетов городских округов от возврата иными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</si>
</sst>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54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right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0" fontId="2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0" fontId="6" fillId="0" borderId="1" xfId="2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 applyProtection="1">
      <alignment horizontal="justify" vertical="center" wrapText="1" shrinkToFit="1"/>
      <protection hidden="1"/>
    </xf>
    <xf numFmtId="0" fontId="2" fillId="0" borderId="1" xfId="0" applyFont="1" applyFill="1" applyBorder="1" applyAlignment="1">
      <alignment horizontal="justify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justify" vertical="center" wrapText="1" shrinkToFit="1"/>
    </xf>
    <xf numFmtId="2" fontId="2" fillId="0" borderId="0" xfId="0" applyNumberFormat="1" applyFont="1" applyFill="1" applyBorder="1"/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right" vertical="center" wrapText="1"/>
    </xf>
    <xf numFmtId="0" fontId="2" fillId="2" borderId="1" xfId="2" applyNumberFormat="1" applyFont="1" applyFill="1" applyBorder="1" applyAlignment="1">
      <alignment horizontal="justify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justify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 shrinkToFit="1"/>
    </xf>
    <xf numFmtId="0" fontId="2" fillId="2" borderId="1" xfId="0" applyFont="1" applyFill="1" applyBorder="1" applyAlignment="1">
      <alignment horizontal="justify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1"/>
  <sheetViews>
    <sheetView showGridLines="0" tabSelected="1" view="pageBreakPreview" zoomScaleNormal="75" zoomScaleSheetLayoutView="100" workbookViewId="0">
      <selection activeCell="D1" sqref="D1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3" width="20.5703125" style="25" customWidth="1"/>
    <col min="4" max="4" width="9.140625" style="5" bestFit="1" customWidth="1"/>
    <col min="5" max="5" width="18.140625" style="5" customWidth="1"/>
    <col min="6" max="16384" width="8.85546875" style="5"/>
  </cols>
  <sheetData>
    <row r="1" spans="1:3" x14ac:dyDescent="0.25">
      <c r="C1" s="3" t="s">
        <v>0</v>
      </c>
    </row>
    <row r="2" spans="1:3" x14ac:dyDescent="0.25">
      <c r="C2" s="3" t="s">
        <v>1</v>
      </c>
    </row>
    <row r="3" spans="1:3" x14ac:dyDescent="0.25">
      <c r="C3" s="3" t="s">
        <v>2</v>
      </c>
    </row>
    <row r="4" spans="1:3" x14ac:dyDescent="0.25">
      <c r="C4" s="3" t="s">
        <v>3</v>
      </c>
    </row>
    <row r="6" spans="1:3" x14ac:dyDescent="0.25">
      <c r="C6" s="30" t="s">
        <v>0</v>
      </c>
    </row>
    <row r="7" spans="1:3" x14ac:dyDescent="0.25">
      <c r="C7" s="30" t="s">
        <v>1</v>
      </c>
    </row>
    <row r="8" spans="1:3" x14ac:dyDescent="0.25">
      <c r="C8" s="30" t="s">
        <v>2</v>
      </c>
    </row>
    <row r="9" spans="1:3" x14ac:dyDescent="0.25">
      <c r="C9" s="30" t="s">
        <v>252</v>
      </c>
    </row>
    <row r="12" spans="1:3" ht="32.25" customHeight="1" x14ac:dyDescent="0.25">
      <c r="A12" s="49" t="s">
        <v>226</v>
      </c>
      <c r="B12" s="49"/>
      <c r="C12" s="49"/>
    </row>
    <row r="13" spans="1:3" ht="30" customHeight="1" x14ac:dyDescent="0.25">
      <c r="C13" s="6" t="s">
        <v>4</v>
      </c>
    </row>
    <row r="14" spans="1:3" ht="33" x14ac:dyDescent="0.25">
      <c r="A14" s="7" t="s">
        <v>5</v>
      </c>
      <c r="B14" s="8" t="s">
        <v>6</v>
      </c>
      <c r="C14" s="9" t="s">
        <v>7</v>
      </c>
    </row>
    <row r="15" spans="1:3" s="2" customFormat="1" x14ac:dyDescent="0.25">
      <c r="A15" s="10" t="s">
        <v>8</v>
      </c>
      <c r="B15" s="11">
        <v>2</v>
      </c>
      <c r="C15" s="12">
        <v>3</v>
      </c>
    </row>
    <row r="16" spans="1:3" s="15" customFormat="1" x14ac:dyDescent="0.25">
      <c r="A16" s="13" t="s">
        <v>9</v>
      </c>
      <c r="B16" s="8" t="s">
        <v>10</v>
      </c>
      <c r="C16" s="14">
        <f>C17+C55</f>
        <v>2401618.5</v>
      </c>
    </row>
    <row r="17" spans="1:3" s="15" customFormat="1" x14ac:dyDescent="0.25">
      <c r="A17" s="50" t="s">
        <v>11</v>
      </c>
      <c r="B17" s="51"/>
      <c r="C17" s="14">
        <f>C18+C27+C32+C40+C49</f>
        <v>2139048.2000000002</v>
      </c>
    </row>
    <row r="18" spans="1:3" s="15" customFormat="1" x14ac:dyDescent="0.25">
      <c r="A18" s="16" t="s">
        <v>12</v>
      </c>
      <c r="B18" s="17" t="s">
        <v>13</v>
      </c>
      <c r="C18" s="18">
        <f>C19</f>
        <v>1798920.5</v>
      </c>
    </row>
    <row r="19" spans="1:3" s="15" customFormat="1" ht="23.25" customHeight="1" x14ac:dyDescent="0.25">
      <c r="A19" s="21" t="s">
        <v>221</v>
      </c>
      <c r="B19" s="22" t="s">
        <v>222</v>
      </c>
      <c r="C19" s="23">
        <f>C20+C21+C22+C23+C24+C25+C26</f>
        <v>1798920.5</v>
      </c>
    </row>
    <row r="20" spans="1:3" ht="138.75" customHeight="1" x14ac:dyDescent="0.25">
      <c r="A20" s="19" t="s">
        <v>262</v>
      </c>
      <c r="B20" s="11" t="s">
        <v>14</v>
      </c>
      <c r="C20" s="18">
        <v>1534019</v>
      </c>
    </row>
    <row r="21" spans="1:3" ht="150.75" customHeight="1" x14ac:dyDescent="0.25">
      <c r="A21" s="19" t="s">
        <v>15</v>
      </c>
      <c r="B21" s="11" t="s">
        <v>16</v>
      </c>
      <c r="C21" s="18">
        <v>1962</v>
      </c>
    </row>
    <row r="22" spans="1:3" ht="66" customHeight="1" x14ac:dyDescent="0.25">
      <c r="A22" s="19" t="s">
        <v>17</v>
      </c>
      <c r="B22" s="11" t="s">
        <v>18</v>
      </c>
      <c r="C22" s="18">
        <v>8634</v>
      </c>
    </row>
    <row r="23" spans="1:3" ht="118.5" customHeight="1" x14ac:dyDescent="0.25">
      <c r="A23" s="19" t="s">
        <v>19</v>
      </c>
      <c r="B23" s="11" t="s">
        <v>20</v>
      </c>
      <c r="C23" s="18">
        <v>16825.5</v>
      </c>
    </row>
    <row r="24" spans="1:3" ht="173.45" customHeight="1" x14ac:dyDescent="0.25">
      <c r="A24" s="19" t="s">
        <v>263</v>
      </c>
      <c r="B24" s="11" t="s">
        <v>21</v>
      </c>
      <c r="C24" s="18">
        <v>64044</v>
      </c>
    </row>
    <row r="25" spans="1:3" ht="80.45" customHeight="1" x14ac:dyDescent="0.25">
      <c r="A25" s="19" t="s">
        <v>270</v>
      </c>
      <c r="B25" s="11" t="s">
        <v>269</v>
      </c>
      <c r="C25" s="18">
        <v>10000</v>
      </c>
    </row>
    <row r="26" spans="1:3" ht="80.45" customHeight="1" x14ac:dyDescent="0.25">
      <c r="A26" s="19" t="s">
        <v>272</v>
      </c>
      <c r="B26" s="11" t="s">
        <v>271</v>
      </c>
      <c r="C26" s="18">
        <v>163436</v>
      </c>
    </row>
    <row r="27" spans="1:3" ht="55.5" customHeight="1" x14ac:dyDescent="0.25">
      <c r="A27" s="16" t="s">
        <v>22</v>
      </c>
      <c r="B27" s="17" t="s">
        <v>23</v>
      </c>
      <c r="C27" s="18">
        <f>C28+C29+C30+C31</f>
        <v>17082.099999999999</v>
      </c>
    </row>
    <row r="28" spans="1:3" ht="150.75" customHeight="1" x14ac:dyDescent="0.25">
      <c r="A28" s="19" t="s">
        <v>24</v>
      </c>
      <c r="B28" s="11" t="s">
        <v>25</v>
      </c>
      <c r="C28" s="18">
        <v>7908.7</v>
      </c>
    </row>
    <row r="29" spans="1:3" ht="168.75" customHeight="1" x14ac:dyDescent="0.25">
      <c r="A29" s="19" t="s">
        <v>26</v>
      </c>
      <c r="B29" s="11" t="s">
        <v>27</v>
      </c>
      <c r="C29" s="18">
        <v>44.2</v>
      </c>
    </row>
    <row r="30" spans="1:3" s="4" customFormat="1" ht="152.85" customHeight="1" x14ac:dyDescent="0.25">
      <c r="A30" s="19" t="s">
        <v>28</v>
      </c>
      <c r="B30" s="11" t="s">
        <v>29</v>
      </c>
      <c r="C30" s="18">
        <v>10343.4</v>
      </c>
    </row>
    <row r="31" spans="1:3" s="4" customFormat="1" ht="153" customHeight="1" x14ac:dyDescent="0.25">
      <c r="A31" s="27" t="s">
        <v>30</v>
      </c>
      <c r="B31" s="11" t="s">
        <v>31</v>
      </c>
      <c r="C31" s="18">
        <v>-1214.2</v>
      </c>
    </row>
    <row r="32" spans="1:3" s="4" customFormat="1" x14ac:dyDescent="0.25">
      <c r="A32" s="16" t="s">
        <v>32</v>
      </c>
      <c r="B32" s="17" t="s">
        <v>33</v>
      </c>
      <c r="C32" s="18">
        <f>C33+C36+C38</f>
        <v>194258.3</v>
      </c>
    </row>
    <row r="33" spans="1:3" s="4" customFormat="1" ht="33.75" customHeight="1" x14ac:dyDescent="0.25">
      <c r="A33" s="21" t="s">
        <v>34</v>
      </c>
      <c r="B33" s="26" t="s">
        <v>35</v>
      </c>
      <c r="C33" s="23">
        <f>C34+C35</f>
        <v>187981.8</v>
      </c>
    </row>
    <row r="34" spans="1:3" s="4" customFormat="1" ht="48.75" customHeight="1" x14ac:dyDescent="0.25">
      <c r="A34" s="19" t="s">
        <v>253</v>
      </c>
      <c r="B34" s="11" t="s">
        <v>36</v>
      </c>
      <c r="C34" s="18">
        <v>129847.3</v>
      </c>
    </row>
    <row r="35" spans="1:3" s="4" customFormat="1" ht="97.5" customHeight="1" x14ac:dyDescent="0.25">
      <c r="A35" s="19" t="s">
        <v>37</v>
      </c>
      <c r="B35" s="11" t="s">
        <v>38</v>
      </c>
      <c r="C35" s="18">
        <v>58134.5</v>
      </c>
    </row>
    <row r="36" spans="1:3" s="4" customFormat="1" ht="33" x14ac:dyDescent="0.25">
      <c r="A36" s="24" t="s">
        <v>39</v>
      </c>
      <c r="B36" s="22" t="s">
        <v>40</v>
      </c>
      <c r="C36" s="23">
        <f>C37</f>
        <v>42.2</v>
      </c>
    </row>
    <row r="37" spans="1:3" s="4" customFormat="1" x14ac:dyDescent="0.25">
      <c r="A37" s="19" t="s">
        <v>39</v>
      </c>
      <c r="B37" s="11" t="s">
        <v>41</v>
      </c>
      <c r="C37" s="18">
        <v>42.2</v>
      </c>
    </row>
    <row r="38" spans="1:3" s="4" customFormat="1" ht="43.5" customHeight="1" x14ac:dyDescent="0.25">
      <c r="A38" s="24" t="s">
        <v>42</v>
      </c>
      <c r="B38" s="22" t="s">
        <v>43</v>
      </c>
      <c r="C38" s="23">
        <f>C39</f>
        <v>6234.3</v>
      </c>
    </row>
    <row r="39" spans="1:3" s="4" customFormat="1" ht="48.75" customHeight="1" x14ac:dyDescent="0.25">
      <c r="A39" s="19" t="s">
        <v>44</v>
      </c>
      <c r="B39" s="11" t="s">
        <v>45</v>
      </c>
      <c r="C39" s="18">
        <v>6234.3</v>
      </c>
    </row>
    <row r="40" spans="1:3" s="4" customFormat="1" x14ac:dyDescent="0.25">
      <c r="A40" s="16" t="s">
        <v>46</v>
      </c>
      <c r="B40" s="17" t="s">
        <v>47</v>
      </c>
      <c r="C40" s="18">
        <f>C42+C46+C43</f>
        <v>120569.3</v>
      </c>
    </row>
    <row r="41" spans="1:3" s="4" customFormat="1" ht="33" x14ac:dyDescent="0.25">
      <c r="A41" s="24" t="s">
        <v>48</v>
      </c>
      <c r="B41" s="22" t="s">
        <v>49</v>
      </c>
      <c r="C41" s="23">
        <f>C42</f>
        <v>34507</v>
      </c>
    </row>
    <row r="42" spans="1:3" s="4" customFormat="1" ht="70.5" customHeight="1" x14ac:dyDescent="0.25">
      <c r="A42" s="19" t="s">
        <v>50</v>
      </c>
      <c r="B42" s="11" t="s">
        <v>51</v>
      </c>
      <c r="C42" s="18">
        <v>34507</v>
      </c>
    </row>
    <row r="43" spans="1:3" s="4" customFormat="1" ht="33" x14ac:dyDescent="0.25">
      <c r="A43" s="24" t="s">
        <v>52</v>
      </c>
      <c r="B43" s="22" t="s">
        <v>53</v>
      </c>
      <c r="C43" s="23">
        <f>C44+C45</f>
        <v>36005</v>
      </c>
    </row>
    <row r="44" spans="1:3" s="4" customFormat="1" x14ac:dyDescent="0.25">
      <c r="A44" s="19" t="s">
        <v>54</v>
      </c>
      <c r="B44" s="11" t="s">
        <v>55</v>
      </c>
      <c r="C44" s="18">
        <v>19531</v>
      </c>
    </row>
    <row r="45" spans="1:3" s="4" customFormat="1" x14ac:dyDescent="0.25">
      <c r="A45" s="19" t="s">
        <v>56</v>
      </c>
      <c r="B45" s="11" t="s">
        <v>57</v>
      </c>
      <c r="C45" s="18">
        <v>16474</v>
      </c>
    </row>
    <row r="46" spans="1:3" ht="33" x14ac:dyDescent="0.25">
      <c r="A46" s="21" t="s">
        <v>58</v>
      </c>
      <c r="B46" s="26" t="s">
        <v>59</v>
      </c>
      <c r="C46" s="23">
        <f>C47+C48</f>
        <v>50057.3</v>
      </c>
    </row>
    <row r="47" spans="1:3" ht="49.35" customHeight="1" x14ac:dyDescent="0.25">
      <c r="A47" s="36" t="s">
        <v>60</v>
      </c>
      <c r="B47" s="37" t="s">
        <v>61</v>
      </c>
      <c r="C47" s="35">
        <f>40615+1158.3</f>
        <v>41773.300000000003</v>
      </c>
    </row>
    <row r="48" spans="1:3" ht="58.7" customHeight="1" x14ac:dyDescent="0.25">
      <c r="A48" s="19" t="s">
        <v>62</v>
      </c>
      <c r="B48" s="11" t="s">
        <v>63</v>
      </c>
      <c r="C48" s="18">
        <v>8284</v>
      </c>
    </row>
    <row r="49" spans="1:3" x14ac:dyDescent="0.25">
      <c r="A49" s="16" t="s">
        <v>64</v>
      </c>
      <c r="B49" s="17" t="s">
        <v>65</v>
      </c>
      <c r="C49" s="18">
        <f>C51+C52</f>
        <v>8218</v>
      </c>
    </row>
    <row r="50" spans="1:3" ht="49.5" x14ac:dyDescent="0.25">
      <c r="A50" s="21" t="s">
        <v>66</v>
      </c>
      <c r="B50" s="22" t="s">
        <v>67</v>
      </c>
      <c r="C50" s="23">
        <f>C51</f>
        <v>8208</v>
      </c>
    </row>
    <row r="51" spans="1:3" ht="63.2" customHeight="1" x14ac:dyDescent="0.25">
      <c r="A51" s="19" t="s">
        <v>68</v>
      </c>
      <c r="B51" s="11" t="s">
        <v>69</v>
      </c>
      <c r="C51" s="18">
        <v>8208</v>
      </c>
    </row>
    <row r="52" spans="1:3" ht="58.7" customHeight="1" x14ac:dyDescent="0.25">
      <c r="A52" s="21" t="s">
        <v>70</v>
      </c>
      <c r="B52" s="26" t="s">
        <v>71</v>
      </c>
      <c r="C52" s="23">
        <f>C53+C54</f>
        <v>10</v>
      </c>
    </row>
    <row r="53" spans="1:3" ht="39.75" customHeight="1" x14ac:dyDescent="0.25">
      <c r="A53" s="19" t="s">
        <v>72</v>
      </c>
      <c r="B53" s="11" t="s">
        <v>73</v>
      </c>
      <c r="C53" s="18">
        <v>10</v>
      </c>
    </row>
    <row r="54" spans="1:3" ht="118.5" hidden="1" customHeight="1" x14ac:dyDescent="0.25">
      <c r="A54" s="19" t="s">
        <v>74</v>
      </c>
      <c r="B54" s="11" t="s">
        <v>75</v>
      </c>
      <c r="C54" s="18">
        <v>0</v>
      </c>
    </row>
    <row r="55" spans="1:3" s="20" customFormat="1" ht="19.5" customHeight="1" x14ac:dyDescent="0.25">
      <c r="A55" s="50" t="s">
        <v>76</v>
      </c>
      <c r="B55" s="51"/>
      <c r="C55" s="14">
        <f>C56+C70+C76+C79+C86+C113</f>
        <v>262570.30000000005</v>
      </c>
    </row>
    <row r="56" spans="1:3" s="20" customFormat="1" ht="49.5" x14ac:dyDescent="0.25">
      <c r="A56" s="16" t="s">
        <v>77</v>
      </c>
      <c r="B56" s="17" t="s">
        <v>78</v>
      </c>
      <c r="C56" s="18">
        <f>C59+C67+C57+C65</f>
        <v>179406</v>
      </c>
    </row>
    <row r="57" spans="1:3" s="20" customFormat="1" ht="110.25" customHeight="1" x14ac:dyDescent="0.25">
      <c r="A57" s="21" t="s">
        <v>79</v>
      </c>
      <c r="B57" s="26" t="s">
        <v>80</v>
      </c>
      <c r="C57" s="23">
        <f>C58</f>
        <v>275.8</v>
      </c>
    </row>
    <row r="58" spans="1:3" s="20" customFormat="1" ht="67.5" customHeight="1" x14ac:dyDescent="0.25">
      <c r="A58" s="28" t="s">
        <v>239</v>
      </c>
      <c r="B58" s="17" t="s">
        <v>81</v>
      </c>
      <c r="C58" s="18">
        <v>275.8</v>
      </c>
    </row>
    <row r="59" spans="1:3" ht="116.85" customHeight="1" x14ac:dyDescent="0.25">
      <c r="A59" s="21" t="s">
        <v>82</v>
      </c>
      <c r="B59" s="26" t="s">
        <v>83</v>
      </c>
      <c r="C59" s="23">
        <f>C60+C61+C62+C63+C64</f>
        <v>166987.30000000002</v>
      </c>
    </row>
    <row r="60" spans="1:3" ht="112.7" customHeight="1" x14ac:dyDescent="0.25">
      <c r="A60" s="19" t="s">
        <v>84</v>
      </c>
      <c r="B60" s="11" t="s">
        <v>85</v>
      </c>
      <c r="C60" s="18">
        <v>113630</v>
      </c>
    </row>
    <row r="61" spans="1:3" ht="106.5" customHeight="1" x14ac:dyDescent="0.25">
      <c r="A61" s="19" t="s">
        <v>86</v>
      </c>
      <c r="B61" s="11" t="s">
        <v>87</v>
      </c>
      <c r="C61" s="18">
        <v>28962.799999999999</v>
      </c>
    </row>
    <row r="62" spans="1:3" s="4" customFormat="1" ht="60.75" customHeight="1" x14ac:dyDescent="0.25">
      <c r="A62" s="19" t="s">
        <v>88</v>
      </c>
      <c r="B62" s="11" t="s">
        <v>89</v>
      </c>
      <c r="C62" s="18">
        <v>24393.7</v>
      </c>
    </row>
    <row r="63" spans="1:3" s="4" customFormat="1" ht="142.35" customHeight="1" x14ac:dyDescent="0.25">
      <c r="A63" s="19" t="s">
        <v>90</v>
      </c>
      <c r="B63" s="11" t="s">
        <v>91</v>
      </c>
      <c r="C63" s="18">
        <v>0.7</v>
      </c>
    </row>
    <row r="64" spans="1:3" s="4" customFormat="1" ht="129.6" customHeight="1" x14ac:dyDescent="0.25">
      <c r="A64" s="19" t="s">
        <v>92</v>
      </c>
      <c r="B64" s="11" t="s">
        <v>93</v>
      </c>
      <c r="C64" s="18">
        <v>0.1</v>
      </c>
    </row>
    <row r="65" spans="1:3" s="4" customFormat="1" ht="36.4" customHeight="1" x14ac:dyDescent="0.25">
      <c r="A65" s="24" t="s">
        <v>94</v>
      </c>
      <c r="B65" s="22" t="s">
        <v>95</v>
      </c>
      <c r="C65" s="23">
        <f>C66</f>
        <v>299</v>
      </c>
    </row>
    <row r="66" spans="1:3" s="4" customFormat="1" ht="78.400000000000006" customHeight="1" x14ac:dyDescent="0.25">
      <c r="A66" s="19" t="s">
        <v>96</v>
      </c>
      <c r="B66" s="11" t="s">
        <v>97</v>
      </c>
      <c r="C66" s="18">
        <v>299</v>
      </c>
    </row>
    <row r="67" spans="1:3" s="4" customFormat="1" ht="105.75" customHeight="1" x14ac:dyDescent="0.25">
      <c r="A67" s="24" t="s">
        <v>98</v>
      </c>
      <c r="B67" s="22" t="s">
        <v>99</v>
      </c>
      <c r="C67" s="23">
        <f>C68+C69</f>
        <v>11843.900000000001</v>
      </c>
    </row>
    <row r="68" spans="1:3" s="4" customFormat="1" ht="114.75" customHeight="1" x14ac:dyDescent="0.25">
      <c r="A68" s="19" t="s">
        <v>100</v>
      </c>
      <c r="B68" s="11" t="s">
        <v>101</v>
      </c>
      <c r="C68" s="18">
        <v>11675.2</v>
      </c>
    </row>
    <row r="69" spans="1:3" s="4" customFormat="1" ht="144.75" customHeight="1" x14ac:dyDescent="0.25">
      <c r="A69" s="19" t="s">
        <v>240</v>
      </c>
      <c r="B69" s="11" t="s">
        <v>102</v>
      </c>
      <c r="C69" s="18">
        <v>168.7</v>
      </c>
    </row>
    <row r="70" spans="1:3" s="4" customFormat="1" ht="33" x14ac:dyDescent="0.25">
      <c r="A70" s="16" t="s">
        <v>103</v>
      </c>
      <c r="B70" s="17" t="s">
        <v>104</v>
      </c>
      <c r="C70" s="18">
        <f>C71</f>
        <v>3375.1</v>
      </c>
    </row>
    <row r="71" spans="1:3" s="4" customFormat="1" ht="33" x14ac:dyDescent="0.25">
      <c r="A71" s="21" t="s">
        <v>105</v>
      </c>
      <c r="B71" s="22" t="s">
        <v>106</v>
      </c>
      <c r="C71" s="23">
        <f>C72+C73+C74+C75</f>
        <v>3375.1</v>
      </c>
    </row>
    <row r="72" spans="1:3" s="4" customFormat="1" ht="33" x14ac:dyDescent="0.25">
      <c r="A72" s="19" t="s">
        <v>107</v>
      </c>
      <c r="B72" s="11" t="s">
        <v>108</v>
      </c>
      <c r="C72" s="18">
        <v>568.1</v>
      </c>
    </row>
    <row r="73" spans="1:3" s="4" customFormat="1" ht="36" customHeight="1" x14ac:dyDescent="0.25">
      <c r="A73" s="19" t="s">
        <v>109</v>
      </c>
      <c r="B73" s="11" t="s">
        <v>110</v>
      </c>
      <c r="C73" s="18">
        <v>0.4</v>
      </c>
    </row>
    <row r="74" spans="1:3" s="4" customFormat="1" ht="22.9" customHeight="1" x14ac:dyDescent="0.25">
      <c r="A74" s="19" t="s">
        <v>111</v>
      </c>
      <c r="B74" s="11" t="s">
        <v>112</v>
      </c>
      <c r="C74" s="18">
        <v>640.4</v>
      </c>
    </row>
    <row r="75" spans="1:3" s="4" customFormat="1" ht="27.6" customHeight="1" x14ac:dyDescent="0.25">
      <c r="A75" s="19" t="s">
        <v>113</v>
      </c>
      <c r="B75" s="11" t="s">
        <v>114</v>
      </c>
      <c r="C75" s="18">
        <v>2166.1999999999998</v>
      </c>
    </row>
    <row r="76" spans="1:3" s="4" customFormat="1" ht="36.75" customHeight="1" x14ac:dyDescent="0.25">
      <c r="A76" s="16" t="s">
        <v>115</v>
      </c>
      <c r="B76" s="17" t="s">
        <v>116</v>
      </c>
      <c r="C76" s="18">
        <f>C77</f>
        <v>2139.1999999999998</v>
      </c>
    </row>
    <row r="77" spans="1:3" s="4" customFormat="1" ht="19.5" customHeight="1" x14ac:dyDescent="0.25">
      <c r="A77" s="21" t="s">
        <v>117</v>
      </c>
      <c r="B77" s="22" t="s">
        <v>118</v>
      </c>
      <c r="C77" s="23">
        <f>C78</f>
        <v>2139.1999999999998</v>
      </c>
    </row>
    <row r="78" spans="1:3" s="4" customFormat="1" ht="33.75" customHeight="1" x14ac:dyDescent="0.25">
      <c r="A78" s="19" t="s">
        <v>119</v>
      </c>
      <c r="B78" s="11" t="s">
        <v>120</v>
      </c>
      <c r="C78" s="18">
        <v>2139.1999999999998</v>
      </c>
    </row>
    <row r="79" spans="1:3" s="4" customFormat="1" ht="35.450000000000003" customHeight="1" x14ac:dyDescent="0.25">
      <c r="A79" s="16" t="s">
        <v>121</v>
      </c>
      <c r="B79" s="17" t="s">
        <v>122</v>
      </c>
      <c r="C79" s="18">
        <f>C80+C82+C84</f>
        <v>51114.5</v>
      </c>
    </row>
    <row r="80" spans="1:3" s="4" customFormat="1" ht="33" x14ac:dyDescent="0.25">
      <c r="A80" s="24" t="s">
        <v>123</v>
      </c>
      <c r="B80" s="22" t="s">
        <v>124</v>
      </c>
      <c r="C80" s="23">
        <f>C81</f>
        <v>34468.6</v>
      </c>
    </row>
    <row r="81" spans="1:4" s="4" customFormat="1" ht="39" customHeight="1" x14ac:dyDescent="0.25">
      <c r="A81" s="19" t="s">
        <v>125</v>
      </c>
      <c r="B81" s="11" t="s">
        <v>126</v>
      </c>
      <c r="C81" s="18">
        <v>34468.6</v>
      </c>
    </row>
    <row r="82" spans="1:4" s="4" customFormat="1" ht="105" customHeight="1" x14ac:dyDescent="0.25">
      <c r="A82" s="24" t="s">
        <v>127</v>
      </c>
      <c r="B82" s="22" t="s">
        <v>264</v>
      </c>
      <c r="C82" s="23">
        <f>C83</f>
        <v>9420.4</v>
      </c>
    </row>
    <row r="83" spans="1:4" s="4" customFormat="1" ht="120" customHeight="1" x14ac:dyDescent="0.25">
      <c r="A83" s="19" t="s">
        <v>128</v>
      </c>
      <c r="B83" s="11" t="s">
        <v>129</v>
      </c>
      <c r="C83" s="18">
        <v>9420.4</v>
      </c>
    </row>
    <row r="84" spans="1:4" s="4" customFormat="1" ht="54.95" customHeight="1" x14ac:dyDescent="0.25">
      <c r="A84" s="24" t="s">
        <v>130</v>
      </c>
      <c r="B84" s="22" t="s">
        <v>131</v>
      </c>
      <c r="C84" s="23">
        <f>C85</f>
        <v>7225.5</v>
      </c>
    </row>
    <row r="85" spans="1:4" s="4" customFormat="1" ht="69.75" customHeight="1" x14ac:dyDescent="0.25">
      <c r="A85" s="19" t="s">
        <v>132</v>
      </c>
      <c r="B85" s="11" t="s">
        <v>133</v>
      </c>
      <c r="C85" s="18">
        <v>7225.5</v>
      </c>
    </row>
    <row r="86" spans="1:4" s="4" customFormat="1" ht="24.75" customHeight="1" x14ac:dyDescent="0.25">
      <c r="A86" s="33" t="s">
        <v>134</v>
      </c>
      <c r="B86" s="34" t="s">
        <v>135</v>
      </c>
      <c r="C86" s="35">
        <f>C87+C102+C104+C107+C111</f>
        <v>23716.1</v>
      </c>
    </row>
    <row r="87" spans="1:4" s="4" customFormat="1" ht="57.75" customHeight="1" x14ac:dyDescent="0.25">
      <c r="A87" s="21" t="s">
        <v>136</v>
      </c>
      <c r="B87" s="22" t="s">
        <v>137</v>
      </c>
      <c r="C87" s="23">
        <f>C88+C89+C90+C91+C92+C93+C94+C95+C96+C97+C98+C99+C100+C101</f>
        <v>5685</v>
      </c>
    </row>
    <row r="88" spans="1:4" s="4" customFormat="1" ht="84" customHeight="1" x14ac:dyDescent="0.25">
      <c r="A88" s="16" t="s">
        <v>138</v>
      </c>
      <c r="B88" s="11" t="s">
        <v>139</v>
      </c>
      <c r="C88" s="18">
        <v>77</v>
      </c>
      <c r="D88" s="32"/>
    </row>
    <row r="89" spans="1:4" s="4" customFormat="1" ht="123" customHeight="1" x14ac:dyDescent="0.25">
      <c r="A89" s="16" t="s">
        <v>140</v>
      </c>
      <c r="B89" s="11" t="s">
        <v>141</v>
      </c>
      <c r="C89" s="18">
        <f>283.9+78.7</f>
        <v>362.59999999999997</v>
      </c>
    </row>
    <row r="90" spans="1:4" s="4" customFormat="1" ht="81.95" customHeight="1" x14ac:dyDescent="0.25">
      <c r="A90" s="16" t="s">
        <v>142</v>
      </c>
      <c r="B90" s="11" t="s">
        <v>143</v>
      </c>
      <c r="C90" s="18">
        <f>52.5+19.9-25+7.5</f>
        <v>54.900000000000006</v>
      </c>
    </row>
    <row r="91" spans="1:4" s="4" customFormat="1" ht="89.45" customHeight="1" x14ac:dyDescent="0.25">
      <c r="A91" s="16" t="s">
        <v>144</v>
      </c>
      <c r="B91" s="11" t="s">
        <v>145</v>
      </c>
      <c r="C91" s="18">
        <f>60+52.5-30</f>
        <v>82.5</v>
      </c>
    </row>
    <row r="92" spans="1:4" s="4" customFormat="1" ht="95.25" customHeight="1" x14ac:dyDescent="0.25">
      <c r="A92" s="16" t="s">
        <v>146</v>
      </c>
      <c r="B92" s="11" t="s">
        <v>147</v>
      </c>
      <c r="C92" s="18">
        <v>211.5</v>
      </c>
    </row>
    <row r="93" spans="1:4" s="4" customFormat="1" ht="131.25" customHeight="1" x14ac:dyDescent="0.25">
      <c r="A93" s="16" t="s">
        <v>236</v>
      </c>
      <c r="B93" s="11" t="s">
        <v>235</v>
      </c>
      <c r="C93" s="18">
        <v>0.8</v>
      </c>
    </row>
    <row r="94" spans="1:4" s="4" customFormat="1" ht="98.1" customHeight="1" x14ac:dyDescent="0.25">
      <c r="A94" s="16" t="s">
        <v>229</v>
      </c>
      <c r="B94" s="11" t="s">
        <v>228</v>
      </c>
      <c r="C94" s="18">
        <v>5</v>
      </c>
    </row>
    <row r="95" spans="1:4" s="4" customFormat="1" ht="116.45" customHeight="1" x14ac:dyDescent="0.25">
      <c r="A95" s="16" t="s">
        <v>148</v>
      </c>
      <c r="B95" s="11" t="s">
        <v>149</v>
      </c>
      <c r="C95" s="18">
        <f>782.1+42.4</f>
        <v>824.5</v>
      </c>
    </row>
    <row r="96" spans="1:4" s="4" customFormat="1" ht="94.15" customHeight="1" x14ac:dyDescent="0.25">
      <c r="A96" s="16" t="s">
        <v>150</v>
      </c>
      <c r="B96" s="11" t="s">
        <v>151</v>
      </c>
      <c r="C96" s="18">
        <f>122.5+13.6</f>
        <v>136.1</v>
      </c>
    </row>
    <row r="97" spans="1:3" s="4" customFormat="1" ht="90.4" customHeight="1" x14ac:dyDescent="0.25">
      <c r="A97" s="16" t="s">
        <v>241</v>
      </c>
      <c r="B97" s="11" t="s">
        <v>152</v>
      </c>
      <c r="C97" s="18">
        <f>28.7+1.9</f>
        <v>30.599999999999998</v>
      </c>
    </row>
    <row r="98" spans="1:3" s="4" customFormat="1" ht="149.1" customHeight="1" x14ac:dyDescent="0.25">
      <c r="A98" s="16" t="s">
        <v>254</v>
      </c>
      <c r="B98" s="11" t="s">
        <v>153</v>
      </c>
      <c r="C98" s="18">
        <v>17</v>
      </c>
    </row>
    <row r="99" spans="1:3" s="4" customFormat="1" ht="97.5" customHeight="1" x14ac:dyDescent="0.25">
      <c r="A99" s="16" t="s">
        <v>154</v>
      </c>
      <c r="B99" s="11" t="s">
        <v>155</v>
      </c>
      <c r="C99" s="18">
        <f>14.5+347.9+59.5</f>
        <v>421.9</v>
      </c>
    </row>
    <row r="100" spans="1:3" s="4" customFormat="1" ht="99.2" customHeight="1" x14ac:dyDescent="0.25">
      <c r="A100" s="16" t="s">
        <v>156</v>
      </c>
      <c r="B100" s="11" t="s">
        <v>157</v>
      </c>
      <c r="C100" s="18">
        <f>2143.1+171.9</f>
        <v>2315</v>
      </c>
    </row>
    <row r="101" spans="1:3" s="4" customFormat="1" ht="177.75" customHeight="1" x14ac:dyDescent="0.25">
      <c r="A101" s="31" t="s">
        <v>230</v>
      </c>
      <c r="B101" s="29" t="s">
        <v>231</v>
      </c>
      <c r="C101" s="18">
        <f>313.3+832.3</f>
        <v>1145.5999999999999</v>
      </c>
    </row>
    <row r="102" spans="1:3" s="4" customFormat="1" ht="63.75" customHeight="1" x14ac:dyDescent="0.25">
      <c r="A102" s="21" t="s">
        <v>158</v>
      </c>
      <c r="B102" s="22" t="s">
        <v>159</v>
      </c>
      <c r="C102" s="23">
        <f>C103</f>
        <v>299</v>
      </c>
    </row>
    <row r="103" spans="1:3" s="4" customFormat="1" ht="88.5" customHeight="1" x14ac:dyDescent="0.25">
      <c r="A103" s="16" t="s">
        <v>160</v>
      </c>
      <c r="B103" s="11" t="s">
        <v>161</v>
      </c>
      <c r="C103" s="18">
        <v>299</v>
      </c>
    </row>
    <row r="104" spans="1:3" s="4" customFormat="1" ht="160.69999999999999" customHeight="1" x14ac:dyDescent="0.25">
      <c r="A104" s="24" t="s">
        <v>162</v>
      </c>
      <c r="B104" s="22" t="s">
        <v>265</v>
      </c>
      <c r="C104" s="23">
        <f>C105+C106</f>
        <v>1851.1</v>
      </c>
    </row>
    <row r="105" spans="1:3" s="4" customFormat="1" ht="105.75" customHeight="1" x14ac:dyDescent="0.25">
      <c r="A105" s="19" t="s">
        <v>163</v>
      </c>
      <c r="B105" s="11" t="s">
        <v>164</v>
      </c>
      <c r="C105" s="18">
        <v>1340.1</v>
      </c>
    </row>
    <row r="106" spans="1:3" s="4" customFormat="1" ht="106.5" customHeight="1" x14ac:dyDescent="0.25">
      <c r="A106" s="19" t="s">
        <v>165</v>
      </c>
      <c r="B106" s="11" t="s">
        <v>166</v>
      </c>
      <c r="C106" s="18">
        <v>511</v>
      </c>
    </row>
    <row r="107" spans="1:3" s="4" customFormat="1" ht="42" customHeight="1" x14ac:dyDescent="0.25">
      <c r="A107" s="24" t="s">
        <v>167</v>
      </c>
      <c r="B107" s="22" t="s">
        <v>168</v>
      </c>
      <c r="C107" s="23">
        <f>C108+C109+C110</f>
        <v>396.4</v>
      </c>
    </row>
    <row r="108" spans="1:3" s="4" customFormat="1" ht="55.35" customHeight="1" x14ac:dyDescent="0.25">
      <c r="A108" s="19" t="s">
        <v>242</v>
      </c>
      <c r="B108" s="11" t="s">
        <v>243</v>
      </c>
      <c r="C108" s="18">
        <v>329.4</v>
      </c>
    </row>
    <row r="109" spans="1:3" s="4" customFormat="1" ht="217.35" customHeight="1" x14ac:dyDescent="0.25">
      <c r="A109" s="19" t="s">
        <v>169</v>
      </c>
      <c r="B109" s="11" t="s">
        <v>170</v>
      </c>
      <c r="C109" s="18">
        <v>22.9</v>
      </c>
    </row>
    <row r="110" spans="1:3" s="4" customFormat="1" ht="108" customHeight="1" x14ac:dyDescent="0.25">
      <c r="A110" s="19" t="s">
        <v>274</v>
      </c>
      <c r="B110" s="11" t="s">
        <v>273</v>
      </c>
      <c r="C110" s="18">
        <v>44.1</v>
      </c>
    </row>
    <row r="111" spans="1:3" s="4" customFormat="1" ht="30.75" customHeight="1" x14ac:dyDescent="0.25">
      <c r="A111" s="24" t="s">
        <v>171</v>
      </c>
      <c r="B111" s="22" t="s">
        <v>172</v>
      </c>
      <c r="C111" s="23">
        <f>C112</f>
        <v>15484.6</v>
      </c>
    </row>
    <row r="112" spans="1:3" s="4" customFormat="1" ht="103.7" customHeight="1" x14ac:dyDescent="0.25">
      <c r="A112" s="19" t="s">
        <v>173</v>
      </c>
      <c r="B112" s="11" t="s">
        <v>174</v>
      </c>
      <c r="C112" s="18">
        <v>15484.6</v>
      </c>
    </row>
    <row r="113" spans="1:3" s="4" customFormat="1" x14ac:dyDescent="0.25">
      <c r="A113" s="16" t="s">
        <v>175</v>
      </c>
      <c r="B113" s="17" t="s">
        <v>176</v>
      </c>
      <c r="C113" s="18">
        <f>C114+C116</f>
        <v>2819.4</v>
      </c>
    </row>
    <row r="114" spans="1:3" ht="33" x14ac:dyDescent="0.25">
      <c r="A114" s="24" t="s">
        <v>177</v>
      </c>
      <c r="B114" s="22" t="s">
        <v>178</v>
      </c>
      <c r="C114" s="23">
        <f>C115</f>
        <v>1625.4</v>
      </c>
    </row>
    <row r="115" spans="1:3" ht="36.75" customHeight="1" x14ac:dyDescent="0.25">
      <c r="A115" s="19" t="s">
        <v>179</v>
      </c>
      <c r="B115" s="11" t="s">
        <v>180</v>
      </c>
      <c r="C115" s="18">
        <v>1625.4</v>
      </c>
    </row>
    <row r="116" spans="1:3" ht="25.5" customHeight="1" x14ac:dyDescent="0.25">
      <c r="A116" s="38" t="s">
        <v>268</v>
      </c>
      <c r="B116" s="39" t="s">
        <v>232</v>
      </c>
      <c r="C116" s="40">
        <f>C117</f>
        <v>1194</v>
      </c>
    </row>
    <row r="117" spans="1:3" ht="36.75" customHeight="1" x14ac:dyDescent="0.25">
      <c r="A117" s="36" t="s">
        <v>181</v>
      </c>
      <c r="B117" s="37" t="s">
        <v>233</v>
      </c>
      <c r="C117" s="35">
        <f>490.1+703.9</f>
        <v>1194</v>
      </c>
    </row>
    <row r="118" spans="1:3" s="20" customFormat="1" ht="19.5" customHeight="1" x14ac:dyDescent="0.25">
      <c r="A118" s="41" t="s">
        <v>182</v>
      </c>
      <c r="B118" s="42" t="s">
        <v>183</v>
      </c>
      <c r="C118" s="43">
        <f>C119+C149+C146+C145+C147+C148</f>
        <v>5314199.6000000006</v>
      </c>
    </row>
    <row r="119" spans="1:3" ht="49.5" x14ac:dyDescent="0.25">
      <c r="A119" s="33" t="s">
        <v>184</v>
      </c>
      <c r="B119" s="34" t="s">
        <v>185</v>
      </c>
      <c r="C119" s="35">
        <f>C124+C135+C142+C120</f>
        <v>4736269.9000000004</v>
      </c>
    </row>
    <row r="120" spans="1:3" ht="46.5" customHeight="1" x14ac:dyDescent="0.25">
      <c r="A120" s="44" t="s">
        <v>186</v>
      </c>
      <c r="B120" s="45" t="s">
        <v>187</v>
      </c>
      <c r="C120" s="40">
        <f>C121+C122+C123</f>
        <v>497194.69999999995</v>
      </c>
    </row>
    <row r="121" spans="1:3" ht="56.1" customHeight="1" x14ac:dyDescent="0.25">
      <c r="A121" s="36" t="s">
        <v>188</v>
      </c>
      <c r="B121" s="37" t="s">
        <v>189</v>
      </c>
      <c r="C121" s="35">
        <v>301747.40000000002</v>
      </c>
    </row>
    <row r="122" spans="1:3" ht="44.45" customHeight="1" x14ac:dyDescent="0.25">
      <c r="A122" s="36" t="s">
        <v>190</v>
      </c>
      <c r="B122" s="37" t="s">
        <v>191</v>
      </c>
      <c r="C122" s="35">
        <f>123602.4+30588.8</f>
        <v>154191.19999999998</v>
      </c>
    </row>
    <row r="123" spans="1:3" ht="32.65" customHeight="1" x14ac:dyDescent="0.25">
      <c r="A123" s="36" t="s">
        <v>276</v>
      </c>
      <c r="B123" s="37" t="s">
        <v>275</v>
      </c>
      <c r="C123" s="35">
        <v>41256.1</v>
      </c>
    </row>
    <row r="124" spans="1:3" ht="51.75" customHeight="1" x14ac:dyDescent="0.25">
      <c r="A124" s="44" t="s">
        <v>192</v>
      </c>
      <c r="B124" s="39" t="s">
        <v>193</v>
      </c>
      <c r="C124" s="40">
        <f>C129+C130+C131+C133+C134+C125+C132+C128+C126+C127</f>
        <v>1900573.6</v>
      </c>
    </row>
    <row r="125" spans="1:3" ht="84.75" customHeight="1" x14ac:dyDescent="0.25">
      <c r="A125" s="33" t="s">
        <v>267</v>
      </c>
      <c r="B125" s="37" t="s">
        <v>255</v>
      </c>
      <c r="C125" s="35">
        <v>120915.3</v>
      </c>
    </row>
    <row r="126" spans="1:3" ht="60.75" customHeight="1" x14ac:dyDescent="0.25">
      <c r="A126" s="33" t="s">
        <v>224</v>
      </c>
      <c r="B126" s="37" t="s">
        <v>223</v>
      </c>
      <c r="C126" s="35">
        <f>405189.4</f>
        <v>405189.4</v>
      </c>
    </row>
    <row r="127" spans="1:3" ht="87.75" customHeight="1" x14ac:dyDescent="0.25">
      <c r="A127" s="33" t="s">
        <v>256</v>
      </c>
      <c r="B127" s="37" t="s">
        <v>257</v>
      </c>
      <c r="C127" s="35">
        <v>23046</v>
      </c>
    </row>
    <row r="128" spans="1:3" ht="99" x14ac:dyDescent="0.25">
      <c r="A128" s="33" t="s">
        <v>245</v>
      </c>
      <c r="B128" s="37" t="s">
        <v>244</v>
      </c>
      <c r="C128" s="46">
        <v>1183.5</v>
      </c>
    </row>
    <row r="129" spans="1:3" ht="95.1" customHeight="1" x14ac:dyDescent="0.25">
      <c r="A129" s="36" t="s">
        <v>194</v>
      </c>
      <c r="B129" s="37" t="s">
        <v>195</v>
      </c>
      <c r="C129" s="35">
        <v>55400.2</v>
      </c>
    </row>
    <row r="130" spans="1:3" ht="44.45" customHeight="1" x14ac:dyDescent="0.25">
      <c r="A130" s="36" t="s">
        <v>196</v>
      </c>
      <c r="B130" s="37" t="s">
        <v>197</v>
      </c>
      <c r="C130" s="35">
        <f>5789.5-294</f>
        <v>5495.5</v>
      </c>
    </row>
    <row r="131" spans="1:3" ht="43.15" customHeight="1" x14ac:dyDescent="0.25">
      <c r="A131" s="36" t="s">
        <v>198</v>
      </c>
      <c r="B131" s="37" t="s">
        <v>225</v>
      </c>
      <c r="C131" s="35">
        <v>255.2</v>
      </c>
    </row>
    <row r="132" spans="1:3" ht="73.5" customHeight="1" x14ac:dyDescent="0.25">
      <c r="A132" s="36" t="s">
        <v>234</v>
      </c>
      <c r="B132" s="37" t="s">
        <v>227</v>
      </c>
      <c r="C132" s="35">
        <v>349830.3</v>
      </c>
    </row>
    <row r="133" spans="1:3" ht="49.5" x14ac:dyDescent="0.25">
      <c r="A133" s="36" t="s">
        <v>199</v>
      </c>
      <c r="B133" s="37" t="s">
        <v>200</v>
      </c>
      <c r="C133" s="35">
        <f>8095.2+5175.6</f>
        <v>13270.8</v>
      </c>
    </row>
    <row r="134" spans="1:3" x14ac:dyDescent="0.25">
      <c r="A134" s="36" t="s">
        <v>201</v>
      </c>
      <c r="B134" s="37" t="s">
        <v>202</v>
      </c>
      <c r="C134" s="35">
        <v>925987.4</v>
      </c>
    </row>
    <row r="135" spans="1:3" ht="33" x14ac:dyDescent="0.25">
      <c r="A135" s="44" t="s">
        <v>203</v>
      </c>
      <c r="B135" s="45" t="s">
        <v>204</v>
      </c>
      <c r="C135" s="40">
        <f>C136+C137+C138+C139+C141+C140</f>
        <v>2278815.9000000004</v>
      </c>
    </row>
    <row r="136" spans="1:3" ht="59.25" customHeight="1" x14ac:dyDescent="0.25">
      <c r="A136" s="36" t="s">
        <v>205</v>
      </c>
      <c r="B136" s="37" t="s">
        <v>206</v>
      </c>
      <c r="C136" s="35">
        <f>2127868.2-1227.4+801.1+80802.8</f>
        <v>2208244.7000000002</v>
      </c>
    </row>
    <row r="137" spans="1:3" ht="108.75" customHeight="1" x14ac:dyDescent="0.25">
      <c r="A137" s="36" t="s">
        <v>207</v>
      </c>
      <c r="B137" s="37" t="s">
        <v>208</v>
      </c>
      <c r="C137" s="35">
        <v>52245</v>
      </c>
    </row>
    <row r="138" spans="1:3" ht="95.25" customHeight="1" x14ac:dyDescent="0.25">
      <c r="A138" s="47" t="s">
        <v>209</v>
      </c>
      <c r="B138" s="37" t="s">
        <v>210</v>
      </c>
      <c r="C138" s="35">
        <v>7.1</v>
      </c>
    </row>
    <row r="139" spans="1:3" ht="90" customHeight="1" x14ac:dyDescent="0.25">
      <c r="A139" s="36" t="s">
        <v>211</v>
      </c>
      <c r="B139" s="37" t="s">
        <v>212</v>
      </c>
      <c r="C139" s="35">
        <v>8000</v>
      </c>
    </row>
    <row r="140" spans="1:3" ht="109.7" customHeight="1" x14ac:dyDescent="0.25">
      <c r="A140" s="36" t="s">
        <v>238</v>
      </c>
      <c r="B140" s="37" t="s">
        <v>237</v>
      </c>
      <c r="C140" s="35">
        <v>2000</v>
      </c>
    </row>
    <row r="141" spans="1:3" ht="49.5" x14ac:dyDescent="0.25">
      <c r="A141" s="36" t="s">
        <v>213</v>
      </c>
      <c r="B141" s="37" t="s">
        <v>214</v>
      </c>
      <c r="C141" s="35">
        <f>7330.1+989</f>
        <v>8319.1</v>
      </c>
    </row>
    <row r="142" spans="1:3" s="20" customFormat="1" ht="33" x14ac:dyDescent="0.25">
      <c r="A142" s="44" t="s">
        <v>215</v>
      </c>
      <c r="B142" s="45" t="s">
        <v>216</v>
      </c>
      <c r="C142" s="40">
        <f>C143+C144</f>
        <v>59685.7</v>
      </c>
    </row>
    <row r="143" spans="1:3" s="20" customFormat="1" ht="165" x14ac:dyDescent="0.25">
      <c r="A143" s="33" t="s">
        <v>266</v>
      </c>
      <c r="B143" s="37" t="s">
        <v>217</v>
      </c>
      <c r="C143" s="35">
        <v>49215.6</v>
      </c>
    </row>
    <row r="144" spans="1:3" ht="41.25" customHeight="1" x14ac:dyDescent="0.25">
      <c r="A144" s="36" t="s">
        <v>218</v>
      </c>
      <c r="B144" s="37" t="s">
        <v>219</v>
      </c>
      <c r="C144" s="35">
        <f>9413.6+2282.4-1225.9</f>
        <v>10470.1</v>
      </c>
    </row>
    <row r="145" spans="1:3" ht="53.45" customHeight="1" x14ac:dyDescent="0.25">
      <c r="A145" s="36" t="s">
        <v>258</v>
      </c>
      <c r="B145" s="37" t="s">
        <v>259</v>
      </c>
      <c r="C145" s="35">
        <v>396.3</v>
      </c>
    </row>
    <row r="146" spans="1:3" ht="57" customHeight="1" x14ac:dyDescent="0.25">
      <c r="A146" s="36" t="s">
        <v>250</v>
      </c>
      <c r="B146" s="37" t="s">
        <v>251</v>
      </c>
      <c r="C146" s="35">
        <v>370577.6</v>
      </c>
    </row>
    <row r="147" spans="1:3" ht="107.45" customHeight="1" x14ac:dyDescent="0.25">
      <c r="A147" s="36" t="s">
        <v>260</v>
      </c>
      <c r="B147" s="37" t="s">
        <v>261</v>
      </c>
      <c r="C147" s="35">
        <v>224408</v>
      </c>
    </row>
    <row r="148" spans="1:3" ht="60.95" customHeight="1" x14ac:dyDescent="0.25">
      <c r="A148" s="36" t="s">
        <v>278</v>
      </c>
      <c r="B148" s="48" t="s">
        <v>277</v>
      </c>
      <c r="C148" s="35">
        <v>144.9</v>
      </c>
    </row>
    <row r="149" spans="1:3" ht="66" customHeight="1" x14ac:dyDescent="0.25">
      <c r="A149" s="36" t="s">
        <v>246</v>
      </c>
      <c r="B149" s="48" t="s">
        <v>247</v>
      </c>
      <c r="C149" s="35">
        <f>C150</f>
        <v>-17597.099999999999</v>
      </c>
    </row>
    <row r="150" spans="1:3" ht="75" customHeight="1" x14ac:dyDescent="0.25">
      <c r="A150" s="36" t="s">
        <v>248</v>
      </c>
      <c r="B150" s="48" t="s">
        <v>249</v>
      </c>
      <c r="C150" s="35">
        <v>-17597.099999999999</v>
      </c>
    </row>
    <row r="151" spans="1:3" s="20" customFormat="1" x14ac:dyDescent="0.25">
      <c r="A151" s="52" t="s">
        <v>220</v>
      </c>
      <c r="B151" s="53"/>
      <c r="C151" s="43">
        <f>C16+C118</f>
        <v>7715818.1000000006</v>
      </c>
    </row>
  </sheetData>
  <mergeCells count="4">
    <mergeCell ref="A12:C12"/>
    <mergeCell ref="A17:B17"/>
    <mergeCell ref="A55:B55"/>
    <mergeCell ref="A151:B151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Мельченкова Оксана Викторовна</cp:lastModifiedBy>
  <cp:lastPrinted>2023-06-08T09:02:19Z</cp:lastPrinted>
  <dcterms:created xsi:type="dcterms:W3CDTF">2021-10-23T07:51:41Z</dcterms:created>
  <dcterms:modified xsi:type="dcterms:W3CDTF">2023-09-04T06:38:52Z</dcterms:modified>
</cp:coreProperties>
</file>